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13_ncr:1_{B958C20F-DB17-4913-94E3-222FD9B98D1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<sst xmlns="http://schemas.openxmlformats.org/spreadsheetml/2006/main" count="55" uniqueCount="45">
  <si>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</si>
  <si>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</si>
  <si>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</si>
  <si>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</si>
  <si>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</si>
  <si>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</si>
  <si>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</si>
  <si>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</si>
  <si>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</si>
  <si>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</si>
  <si>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</si>
  <si>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</si>
  <si>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</si>
  <si>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</si>
  <si>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</si>
  <si>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</si>
  <si>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</si>
  <si>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</si>
  <si>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</si>
  <si>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</si>
  <si>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</si>
  <si>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</si>
  <si>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</si>
  <si>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</si>
  <si>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</si>
  <si>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</si>
  <si>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</si>
  <si>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</si>
  <si>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</si>
  <si>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</si>
  <si>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</si>
  <si>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</si>
  <si>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</si>
  <si>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</si>
  <si>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</si>
  <si>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</si>
  <si>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</si>
  <si>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</si>
  <si>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ŞİRİNOĞLU TİCARET</t>
  </si>
  <si>
    <t>ES DEMİR</t>
  </si>
  <si>
    <t>BİLKAR PROFİL</t>
  </si>
  <si>
    <t>METİN ERİN</t>
  </si>
  <si>
    <t>29,04,2024</t>
  </si>
  <si>
    <t>SİVEREK - DİYARBAKIR - BATMAN SEFERİ</t>
  </si>
  <si>
    <t>İVECO BAKIM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</si>
</sst>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J28" sqref="J2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43</v>
      </c>
      <c r="F2" s="55"/>
      <c r="G2" s="55"/>
      <c r="H2" s="55"/>
      <c r="I2" s="55"/>
      <c r="J2" s="55"/>
      <c r="K2" s="3" t="s">
        <v>3</v>
      </c>
      <c r="L2" s="4">
        <f ca="1">TODAY()</f>
        <v>45413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42</v>
      </c>
      <c r="D5" s="11"/>
      <c r="E5" s="12">
        <v>7800</v>
      </c>
      <c r="F5" s="1"/>
      <c r="G5" s="13" t="str">
        <f t="shared" ref="G5" si="0">IF(A5="","",(A5))</f>
        <v>ŞİRİNOĞLU TİCARET</v>
      </c>
      <c r="H5" s="12"/>
      <c r="I5" s="12">
        <v>7800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36</v>
      </c>
      <c r="S5" s="43"/>
      <c r="T5" s="43"/>
      <c r="U5" s="43"/>
      <c r="V5" s="43"/>
      <c r="W5" s="43"/>
      <c r="X5" s="43"/>
      <c r="Y5" s="44"/>
      <c r="Z5" s="36"/>
      <c r="AA5" s="47">
        <f>SUM(P5:Y5)*N5</f>
        <v>47200</v>
      </c>
    </row>
    <row r="6" spans="1:27" ht="15" customHeight="1" x14ac:dyDescent="0.35">
      <c r="A6" s="48" t="s">
        <v>39</v>
      </c>
      <c r="B6" s="49"/>
      <c r="C6" s="10" t="s">
        <v>42</v>
      </c>
      <c r="D6" s="11"/>
      <c r="E6" s="12">
        <v>26700</v>
      </c>
      <c r="F6" s="1"/>
      <c r="G6" s="13" t="str">
        <f>IF(A6="","",(A6))</f>
        <v>ES DEMİR</v>
      </c>
      <c r="H6" s="12"/>
      <c r="I6" s="12">
        <v>26700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28</v>
      </c>
      <c r="Q6" s="43">
        <v>63</v>
      </c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9100</v>
      </c>
    </row>
    <row r="7" spans="1:27" ht="15" customHeight="1" x14ac:dyDescent="0.35">
      <c r="A7" s="48" t="s">
        <v>40</v>
      </c>
      <c r="B7" s="49"/>
      <c r="C7" s="10" t="s">
        <v>42</v>
      </c>
      <c r="D7" s="11"/>
      <c r="E7" s="12">
        <v>143500</v>
      </c>
      <c r="F7" s="1"/>
      <c r="G7" s="13" t="str">
        <f>IF(A7="","",(A7))</f>
        <v>BİLKAR PROFİL</v>
      </c>
      <c r="H7" s="12">
        <v>60000</v>
      </c>
      <c r="I7" s="12"/>
      <c r="J7" s="12"/>
      <c r="K7" s="12">
        <f t="shared" si="1"/>
        <v>83500</v>
      </c>
      <c r="L7" s="11"/>
      <c r="M7" s="1"/>
      <c r="N7" s="46">
        <v>50</v>
      </c>
      <c r="O7" s="35"/>
      <c r="P7" s="42">
        <v>4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200</v>
      </c>
    </row>
    <row r="8" spans="1:27" ht="15" customHeight="1" x14ac:dyDescent="0.35">
      <c r="A8" s="48" t="s">
        <v>41</v>
      </c>
      <c r="B8" s="49"/>
      <c r="C8" s="10" t="s">
        <v>42</v>
      </c>
      <c r="D8" s="11"/>
      <c r="E8" s="12">
        <v>2000</v>
      </c>
      <c r="F8" s="1"/>
      <c r="G8" s="13" t="str">
        <f t="shared" ref="G8:G19" si="3">IF(A8="","",(A8))</f>
        <v>METİN ERİN</v>
      </c>
      <c r="H8" s="12">
        <v>2000</v>
      </c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56530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9000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180000</v>
      </c>
      <c r="F22" s="1"/>
      <c r="G22" s="16" t="s">
        <v>17</v>
      </c>
      <c r="H22" s="17">
        <f>SUM(H5:H21)</f>
        <v>71000</v>
      </c>
      <c r="I22" s="17">
        <f>SUM(I5:I21)</f>
        <v>34500</v>
      </c>
      <c r="J22" s="17">
        <f>SUM(J5:J21)</f>
        <v>0</v>
      </c>
      <c r="K22" s="17">
        <f>SUM(K5:K21)</f>
        <v>83500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407024</v>
      </c>
      <c r="D25" s="18">
        <v>408990</v>
      </c>
      <c r="E25" s="19">
        <f>IF(C25="","",SUM(D25-C25))</f>
        <v>1966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9070</v>
      </c>
      <c r="D26" s="21"/>
      <c r="E26" s="20">
        <f>IF(C26="","",SUM(C26/E25))</f>
        <v>4.6134282807731433</v>
      </c>
      <c r="F26" s="1"/>
      <c r="G26" s="11" t="s">
        <v>26</v>
      </c>
      <c r="H26" s="12">
        <v>9070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14462</v>
      </c>
      <c r="D27" s="21"/>
      <c r="E27" s="22">
        <f>SUM(C27/E22)</f>
        <v>8.0344444444444441E-2</v>
      </c>
      <c r="F27" s="1"/>
      <c r="G27" s="11" t="s">
        <v>28</v>
      </c>
      <c r="H27" s="12">
        <v>942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44</v>
      </c>
      <c r="H28" s="12">
        <v>4450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14462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56538</v>
      </c>
      <c r="D36" s="1"/>
      <c r="E36" s="1"/>
      <c r="F36" s="1"/>
      <c r="G36" s="26" t="s">
        <v>31</v>
      </c>
      <c r="H36" s="15">
        <f>IF(H33="","",SUM(H22-H33))</f>
        <v>56538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2024-05-01T06:16:45Z</cp:lastPrinted>
  <dcterms:created xsi:type="dcterms:W3CDTF">2022-08-24T05:29:34Z</dcterms:created>
  <dcterms:modified xsi:type="dcterms:W3CDTF">2024-05-01T10:09:50Z</dcterms:modified>
</cp:coreProperties>
</file>